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Writing\004 Published\2013\Sánchez-Cañete.et al.TvGeology\"/>
    </mc:Choice>
  </mc:AlternateContent>
  <bookViews>
    <workbookView xWindow="0" yWindow="0" windowWidth="21600" windowHeight="9735"/>
  </bookViews>
  <sheets>
    <sheet name="T_virtual" sheetId="1" r:id="rId1"/>
  </sheets>
  <calcPr calcId="152511"/>
</workbook>
</file>

<file path=xl/calcChain.xml><?xml version="1.0" encoding="utf-8"?>
<calcChain xmlns="http://schemas.openxmlformats.org/spreadsheetml/2006/main">
  <c r="G9" i="1" l="1"/>
  <c r="G8" i="1"/>
  <c r="L9" i="1" l="1"/>
  <c r="I9" i="1"/>
  <c r="M9" i="1" s="1"/>
  <c r="O9" i="1" s="1"/>
  <c r="F9" i="1"/>
  <c r="H9" i="1" s="1"/>
  <c r="E9" i="1"/>
  <c r="E8" i="1"/>
  <c r="N9" i="1" l="1"/>
  <c r="P9" i="1"/>
  <c r="T9" i="1" s="1"/>
  <c r="U9" i="1" s="1"/>
  <c r="I8" i="1"/>
  <c r="M8" i="1" s="1"/>
  <c r="L8" i="1"/>
  <c r="N8" i="1" l="1"/>
  <c r="O8" i="1"/>
  <c r="P8" i="1" l="1"/>
  <c r="F8" i="1" l="1"/>
  <c r="H8" i="1" l="1"/>
  <c r="T8" i="1" s="1"/>
  <c r="U8" i="1" s="1"/>
</calcChain>
</file>

<file path=xl/sharedStrings.xml><?xml version="1.0" encoding="utf-8"?>
<sst xmlns="http://schemas.openxmlformats.org/spreadsheetml/2006/main" count="28" uniqueCount="28">
  <si>
    <t>%vol NOA</t>
  </si>
  <si>
    <t>% mass co2</t>
  </si>
  <si>
    <t>% mass NOA</t>
  </si>
  <si>
    <r>
      <t xml:space="preserve">Gas constant 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NOA</t>
    </r>
    <r>
      <rPr>
        <vertAlign val="subscript"/>
        <sz val="11"/>
        <color theme="1"/>
        <rFont val="Calibri"/>
        <family val="2"/>
        <scheme val="minor"/>
      </rPr>
      <t xml:space="preserve">                     </t>
    </r>
    <r>
      <rPr>
        <sz val="11"/>
        <color theme="1"/>
        <rFont val="Calibri"/>
        <family val="2"/>
        <scheme val="minor"/>
      </rPr>
      <t>(J K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kg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</si>
  <si>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T</t>
    </r>
    <r>
      <rPr>
        <vertAlign val="subscript"/>
        <sz val="11"/>
        <color theme="1"/>
        <rFont val="Calibri"/>
        <family val="2"/>
        <scheme val="minor"/>
      </rPr>
      <t>virtual</t>
    </r>
  </si>
  <si>
    <t>Saturation vapor pressure hPa</t>
  </si>
  <si>
    <t>Saturation mixing ratio g/g</t>
  </si>
  <si>
    <t>T ºC</t>
  </si>
  <si>
    <t>T (K)</t>
  </si>
  <si>
    <t>Mixing ratio  Water vapour</t>
  </si>
  <si>
    <t>Mass  1 mol NOA</t>
  </si>
  <si>
    <r>
      <t>Mass 1 mol CO</t>
    </r>
    <r>
      <rPr>
        <vertAlign val="subscript"/>
        <sz val="11"/>
        <color theme="1"/>
        <rFont val="Calibri"/>
        <family val="2"/>
        <scheme val="minor"/>
      </rPr>
      <t>2</t>
    </r>
  </si>
  <si>
    <r>
      <t xml:space="preserve">  CO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mass in 1 mol</t>
    </r>
  </si>
  <si>
    <t xml:space="preserve">NOA Mass in 1 mol </t>
  </si>
  <si>
    <r>
      <t>Mixing ratio C0</t>
    </r>
    <r>
      <rPr>
        <vertAlign val="subscript"/>
        <sz val="11"/>
        <color theme="1"/>
        <rFont val="Calibri"/>
        <family val="2"/>
        <scheme val="minor"/>
      </rPr>
      <t>2</t>
    </r>
  </si>
  <si>
    <t>RH %</t>
  </si>
  <si>
    <r>
      <t>Diff. T</t>
    </r>
    <r>
      <rPr>
        <vertAlign val="subscript"/>
        <sz val="11"/>
        <color theme="1"/>
        <rFont val="Calibri"/>
        <family val="2"/>
        <scheme val="minor"/>
      </rPr>
      <t>virtual-T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</si>
  <si>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Gas constant 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 xml:space="preserve">c        </t>
    </r>
    <r>
      <rPr>
        <vertAlign val="subscript"/>
        <sz val="11"/>
        <color theme="1"/>
        <rFont val="Calibri"/>
        <family val="2"/>
        <scheme val="minor"/>
      </rPr>
      <t xml:space="preserve">                     </t>
    </r>
    <r>
      <rPr>
        <sz val="11"/>
        <color theme="1"/>
        <rFont val="Calibri"/>
        <family val="2"/>
        <scheme val="minor"/>
      </rPr>
      <t>(J K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kg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</si>
  <si>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O Gas constant 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 xml:space="preserve">v        </t>
    </r>
    <r>
      <rPr>
        <vertAlign val="subscript"/>
        <sz val="11"/>
        <color theme="1"/>
        <rFont val="Calibri"/>
        <family val="2"/>
        <scheme val="minor"/>
      </rPr>
      <t xml:space="preserve">                     </t>
    </r>
    <r>
      <rPr>
        <sz val="11"/>
        <color theme="1"/>
        <rFont val="Calibri"/>
        <family val="2"/>
        <scheme val="minor"/>
      </rPr>
      <t>(J K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kg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)</t>
    </r>
  </si>
  <si>
    <r>
      <t>%vol CO</t>
    </r>
    <r>
      <rPr>
        <vertAlign val="subscript"/>
        <sz val="11"/>
        <color theme="1"/>
        <rFont val="Calibri"/>
        <family val="2"/>
        <scheme val="minor"/>
      </rPr>
      <t>2</t>
    </r>
  </si>
  <si>
    <t>In case the  relative humidity is unavailable,  most caves are very near 100% and the atmosphere averages 70%.</t>
  </si>
  <si>
    <t>Atmospheric pressure (hPa)</t>
  </si>
  <si>
    <r>
      <t>Calculate the “virtual temperature” by filling the pink columns (A, B, C and D; temperature, relative humidity,  volumetric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%, and atmospheric pressure).</t>
    </r>
  </si>
  <si>
    <r>
      <t xml:space="preserve">Sánchez-Cañete, E. P., Serrano-Ortiz, P., Domingo, F., and Kowalski, A. S., 2013, Cave ventilation is influenced by variations in the CO2-dependent virtual temperature, </t>
    </r>
    <r>
      <rPr>
        <i/>
        <sz val="11"/>
        <color theme="1"/>
        <rFont val="Calibri"/>
        <family val="2"/>
        <scheme val="minor"/>
      </rPr>
      <t>International Journal of Speleology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42</t>
    </r>
    <r>
      <rPr>
        <sz val="11"/>
        <color theme="1"/>
        <rFont val="Calibri"/>
        <family val="2"/>
        <scheme val="minor"/>
      </rPr>
      <t xml:space="preserve"> (1), 1 - 8.</t>
    </r>
  </si>
  <si>
    <t>You may freely use and share this spreadsheet. If you use it to publish, please cite this article:</t>
  </si>
  <si>
    <t>The virtual  temperature is calculated in column T (ºC).</t>
  </si>
  <si>
    <r>
      <t>Note that 1%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vol. = 10000 ppm CO</t>
    </r>
    <r>
      <rPr>
        <vertAlign val="subscript"/>
        <sz val="11"/>
        <color theme="1"/>
        <rFont val="Calibri"/>
        <family val="2"/>
        <scheme val="minor"/>
      </rPr>
      <t>2</t>
    </r>
  </si>
  <si>
    <t>Note that you may need to change the decimal point to a comma or vice versa depending on your regional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</si>
</sst>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4.42578125" style="11" bestFit="1" customWidth="1"/>
    <col min="2" max="2" width="5.42578125" style="11" bestFit="1" customWidth="1"/>
    <col min="3" max="3" width="6.42578125" style="11" customWidth="1"/>
    <col min="4" max="4" width="13.140625" style="11" customWidth="1"/>
    <col min="5" max="5" width="7" style="11" customWidth="1"/>
    <col min="6" max="8" width="11.42578125" style="11"/>
    <col min="9" max="9" width="8.5703125" style="11" customWidth="1"/>
    <col min="10" max="10" width="5.5703125" style="11" customWidth="1"/>
    <col min="11" max="11" width="6" style="11" customWidth="1"/>
    <col min="12" max="13" width="11.42578125" style="11"/>
    <col min="14" max="15" width="6.7109375" style="11" customWidth="1"/>
    <col min="16" max="16" width="7.42578125" style="11" customWidth="1"/>
    <col min="17" max="16384" width="11.42578125" style="11"/>
  </cols>
  <sheetData>
    <row r="1" spans="1:21" customFormat="1" ht="18" x14ac:dyDescent="0.25">
      <c r="A1" s="1" t="s">
        <v>22</v>
      </c>
    </row>
    <row r="2" spans="1:21" customFormat="1" x14ac:dyDescent="0.25">
      <c r="A2" s="1" t="s">
        <v>25</v>
      </c>
    </row>
    <row r="3" spans="1:21" customFormat="1" ht="18" x14ac:dyDescent="0.35">
      <c r="A3" t="s">
        <v>26</v>
      </c>
    </row>
    <row r="4" spans="1:21" customFormat="1" x14ac:dyDescent="0.25">
      <c r="A4" s="1" t="s">
        <v>20</v>
      </c>
    </row>
    <row r="5" spans="1:21" customFormat="1" x14ac:dyDescent="0.25">
      <c r="A5" t="s">
        <v>27</v>
      </c>
    </row>
    <row r="6" spans="1:21" customFormat="1" ht="15.75" thickBot="1" x14ac:dyDescent="0.3"/>
    <row r="7" spans="1:21" customFormat="1" ht="66" thickBot="1" x14ac:dyDescent="0.3">
      <c r="A7" s="3" t="s">
        <v>7</v>
      </c>
      <c r="B7" s="3" t="s">
        <v>15</v>
      </c>
      <c r="C7" s="3" t="s">
        <v>19</v>
      </c>
      <c r="D7" s="3" t="s">
        <v>21</v>
      </c>
      <c r="E7" s="2" t="s">
        <v>8</v>
      </c>
      <c r="F7" s="4" t="s">
        <v>5</v>
      </c>
      <c r="G7" s="4" t="s">
        <v>6</v>
      </c>
      <c r="H7" s="4" t="s">
        <v>9</v>
      </c>
      <c r="I7" s="4" t="s">
        <v>0</v>
      </c>
      <c r="J7" s="4" t="s">
        <v>11</v>
      </c>
      <c r="K7" s="4" t="s">
        <v>10</v>
      </c>
      <c r="L7" s="4" t="s">
        <v>12</v>
      </c>
      <c r="M7" s="4" t="s">
        <v>13</v>
      </c>
      <c r="N7" s="4" t="s">
        <v>1</v>
      </c>
      <c r="O7" s="4" t="s">
        <v>2</v>
      </c>
      <c r="P7" s="4" t="s">
        <v>14</v>
      </c>
      <c r="Q7" s="4" t="s">
        <v>3</v>
      </c>
      <c r="R7" s="4" t="s">
        <v>17</v>
      </c>
      <c r="S7" s="4" t="s">
        <v>18</v>
      </c>
      <c r="T7" s="9" t="s">
        <v>4</v>
      </c>
      <c r="U7" s="4" t="s">
        <v>16</v>
      </c>
    </row>
    <row r="8" spans="1:21" customFormat="1" x14ac:dyDescent="0.25">
      <c r="A8" s="6">
        <v>5</v>
      </c>
      <c r="B8" s="7">
        <v>100</v>
      </c>
      <c r="C8" s="6">
        <v>5</v>
      </c>
      <c r="D8" s="6">
        <v>960</v>
      </c>
      <c r="E8" s="5">
        <f>A8+273.15</f>
        <v>278.14999999999998</v>
      </c>
      <c r="F8" s="8">
        <f>6.108*EXP((17.27*A8/(237.3+A8)))</f>
        <v>8.7231096034971234</v>
      </c>
      <c r="G8" s="8">
        <f>0.622*F8/(D8-F8)</f>
        <v>5.7036749532659069E-3</v>
      </c>
      <c r="H8" s="8">
        <f>G8*B8/100</f>
        <v>5.7036749532659069E-3</v>
      </c>
      <c r="I8">
        <f>100-C8</f>
        <v>95</v>
      </c>
      <c r="J8">
        <v>44</v>
      </c>
      <c r="K8">
        <v>28.957999999999998</v>
      </c>
      <c r="L8">
        <f>C8/100*J8</f>
        <v>2.2000000000000002</v>
      </c>
      <c r="M8">
        <f>I8/100*K8</f>
        <v>27.510099999999998</v>
      </c>
      <c r="N8">
        <f>L8/(L8+M8)</f>
        <v>7.4048892464178867E-2</v>
      </c>
      <c r="O8">
        <f>M8/(M8+L8)</f>
        <v>0.92595110753582122</v>
      </c>
      <c r="P8">
        <f>N8/O8</f>
        <v>7.9970628968996857E-2</v>
      </c>
      <c r="Q8">
        <v>287</v>
      </c>
      <c r="R8">
        <v>188.9</v>
      </c>
      <c r="S8">
        <v>461.5</v>
      </c>
      <c r="T8" s="10">
        <f>((A8+273.15)*((Q8+R8*P8+S8*H8)/(1+P8+H8))/Q8)-273.15</f>
        <v>-1.1147293411788723</v>
      </c>
      <c r="U8">
        <f>T8-A8</f>
        <v>-6.1147293411788723</v>
      </c>
    </row>
    <row r="9" spans="1:21" x14ac:dyDescent="0.25">
      <c r="A9" s="6">
        <v>10</v>
      </c>
      <c r="B9" s="7">
        <v>100</v>
      </c>
      <c r="C9" s="6">
        <v>5</v>
      </c>
      <c r="D9" s="6">
        <v>960</v>
      </c>
      <c r="E9" s="5">
        <f>A9+273.15</f>
        <v>283.14999999999998</v>
      </c>
      <c r="F9" s="8">
        <f>6.108*EXP((17.27*A9/(237.3+A9)))</f>
        <v>12.279626193393783</v>
      </c>
      <c r="G9" s="8">
        <f>0.622*F9/(D9-F9)</f>
        <v>8.0592627354970688E-3</v>
      </c>
      <c r="H9" s="8">
        <f>G9*B9/100</f>
        <v>8.0592627354970688E-3</v>
      </c>
      <c r="I9">
        <f>100-C9</f>
        <v>95</v>
      </c>
      <c r="J9">
        <v>44</v>
      </c>
      <c r="K9">
        <v>28.957999999999998</v>
      </c>
      <c r="L9">
        <f>C9/100*J9</f>
        <v>2.2000000000000002</v>
      </c>
      <c r="M9">
        <f>I9/100*K9</f>
        <v>27.510099999999998</v>
      </c>
      <c r="N9">
        <f>L9/(L9+M9)</f>
        <v>7.4048892464178867E-2</v>
      </c>
      <c r="O9">
        <f>M9/(M9+L9)</f>
        <v>0.92595110753582122</v>
      </c>
      <c r="P9">
        <f>N9/O9</f>
        <v>7.9970628968996857E-2</v>
      </c>
      <c r="Q9">
        <v>287</v>
      </c>
      <c r="R9">
        <v>188.9</v>
      </c>
      <c r="S9">
        <v>461.5</v>
      </c>
      <c r="T9" s="10">
        <f>((A9+273.15)*((Q9+R9*P9+S9*H9)/(1+P9+H9))/Q9)-273.15</f>
        <v>4.1615542363434201</v>
      </c>
      <c r="U9">
        <f>T9-A9</f>
        <v>-5.8384457636565799</v>
      </c>
    </row>
    <row r="10" spans="1:21" x14ac:dyDescent="0.25">
      <c r="B10" s="12"/>
      <c r="E10" s="13"/>
      <c r="F10" s="12"/>
      <c r="G10" s="12"/>
      <c r="H10" s="12"/>
    </row>
    <row r="11" spans="1:21" x14ac:dyDescent="0.25">
      <c r="B11" s="12"/>
      <c r="E11" s="13"/>
      <c r="F11" s="12"/>
      <c r="G11" s="12"/>
      <c r="H11" s="12"/>
    </row>
    <row r="12" spans="1:21" x14ac:dyDescent="0.25">
      <c r="A12" s="11" t="s">
        <v>24</v>
      </c>
      <c r="B12" s="12"/>
      <c r="E12" s="13"/>
      <c r="F12" s="12"/>
      <c r="G12" s="12"/>
      <c r="H12" s="12"/>
    </row>
    <row r="13" spans="1:21" x14ac:dyDescent="0.25">
      <c r="A13" t="s">
        <v>23</v>
      </c>
      <c r="B13" s="12"/>
      <c r="E13" s="13"/>
      <c r="F13" s="12"/>
      <c r="G13" s="12"/>
      <c r="H13" s="12"/>
    </row>
    <row r="14" spans="1:21" x14ac:dyDescent="0.25">
      <c r="B14" s="12"/>
      <c r="E14" s="13"/>
      <c r="F14" s="12"/>
      <c r="G14" s="12"/>
      <c r="H14" s="12"/>
    </row>
    <row r="15" spans="1:21" x14ac:dyDescent="0.25">
      <c r="B15" s="12"/>
      <c r="E15" s="13"/>
      <c r="F15" s="12"/>
      <c r="G15" s="12"/>
      <c r="H15" s="12"/>
    </row>
    <row r="16" spans="1:21" x14ac:dyDescent="0.25">
      <c r="B16" s="12"/>
      <c r="E16" s="13"/>
      <c r="F16" s="12"/>
      <c r="G16" s="12"/>
      <c r="H16" s="12"/>
    </row>
    <row r="17" spans="2:8" x14ac:dyDescent="0.25">
      <c r="B17" s="12"/>
      <c r="E17" s="13"/>
      <c r="F17" s="12"/>
      <c r="G17" s="12"/>
      <c r="H17" s="12"/>
    </row>
    <row r="18" spans="2:8" x14ac:dyDescent="0.25">
      <c r="B18" s="12"/>
      <c r="E18" s="13"/>
      <c r="F18" s="12"/>
      <c r="G18" s="12"/>
      <c r="H18" s="12"/>
    </row>
    <row r="19" spans="2:8" x14ac:dyDescent="0.25">
      <c r="B19" s="12"/>
      <c r="E19" s="13"/>
      <c r="F19" s="12"/>
      <c r="G19" s="12"/>
      <c r="H19" s="12"/>
    </row>
    <row r="20" spans="2:8" x14ac:dyDescent="0.25">
      <c r="B20" s="12"/>
      <c r="E20" s="13"/>
      <c r="F20" s="12"/>
      <c r="G20" s="12"/>
      <c r="H20" s="12"/>
    </row>
    <row r="21" spans="2:8" x14ac:dyDescent="0.25">
      <c r="B21" s="12"/>
      <c r="E21" s="13"/>
      <c r="F21" s="12"/>
      <c r="G21" s="12"/>
      <c r="H21" s="12"/>
    </row>
    <row r="22" spans="2:8" x14ac:dyDescent="0.25">
      <c r="B22" s="12"/>
      <c r="E22" s="13"/>
      <c r="F22" s="12"/>
      <c r="G22" s="12"/>
      <c r="H22" s="12"/>
    </row>
    <row r="23" spans="2:8" x14ac:dyDescent="0.25">
      <c r="B23" s="12"/>
      <c r="E23" s="13"/>
      <c r="F23" s="12"/>
      <c r="G23" s="12"/>
      <c r="H23" s="12"/>
    </row>
    <row r="24" spans="2:8" x14ac:dyDescent="0.25">
      <c r="B24" s="12"/>
      <c r="E24" s="13"/>
      <c r="F24" s="12"/>
      <c r="G24" s="12"/>
      <c r="H24" s="12"/>
    </row>
    <row r="25" spans="2:8" x14ac:dyDescent="0.25">
      <c r="B25" s="12"/>
      <c r="E25" s="13"/>
      <c r="F25" s="12"/>
      <c r="G25" s="12"/>
      <c r="H25" s="12"/>
    </row>
    <row r="26" spans="2:8" x14ac:dyDescent="0.25">
      <c r="B26" s="12"/>
      <c r="E26" s="13"/>
      <c r="F26" s="12"/>
      <c r="G26" s="12"/>
      <c r="H26" s="12"/>
    </row>
    <row r="27" spans="2:8" x14ac:dyDescent="0.25">
      <c r="B27" s="12"/>
      <c r="E27" s="13"/>
      <c r="F27" s="12"/>
      <c r="G27" s="12"/>
      <c r="H27" s="12"/>
    </row>
    <row r="28" spans="2:8" x14ac:dyDescent="0.25">
      <c r="B28" s="12"/>
      <c r="E28" s="13"/>
      <c r="F28" s="12"/>
      <c r="G28" s="12"/>
      <c r="H28" s="12"/>
    </row>
    <row r="29" spans="2:8" x14ac:dyDescent="0.25">
      <c r="B29" s="12"/>
      <c r="E29" s="13"/>
      <c r="F29" s="12"/>
      <c r="G29" s="12"/>
      <c r="H29" s="12"/>
    </row>
    <row r="30" spans="2:8" x14ac:dyDescent="0.25">
      <c r="B30" s="12"/>
      <c r="E30" s="13"/>
      <c r="F30" s="12"/>
      <c r="G30" s="12"/>
      <c r="H30" s="12"/>
    </row>
    <row r="31" spans="2:8" x14ac:dyDescent="0.25">
      <c r="B31" s="12"/>
      <c r="E31" s="13"/>
      <c r="F31" s="12"/>
      <c r="G31" s="12"/>
      <c r="H31" s="12"/>
    </row>
    <row r="32" spans="2:8" x14ac:dyDescent="0.25">
      <c r="B32" s="12"/>
      <c r="E32" s="13"/>
      <c r="F32" s="12"/>
      <c r="G32" s="12"/>
      <c r="H32" s="12"/>
    </row>
    <row r="33" spans="2:8" x14ac:dyDescent="0.25">
      <c r="B33" s="12"/>
      <c r="E33" s="13"/>
      <c r="F33" s="12"/>
      <c r="G33" s="12"/>
      <c r="H33" s="12"/>
    </row>
    <row r="34" spans="2:8" x14ac:dyDescent="0.25">
      <c r="B34" s="12"/>
      <c r="E34" s="13"/>
      <c r="F34" s="12"/>
      <c r="G34" s="12"/>
      <c r="H34" s="12"/>
    </row>
    <row r="35" spans="2:8" x14ac:dyDescent="0.25">
      <c r="B35" s="12"/>
      <c r="E35" s="13"/>
      <c r="F35" s="12"/>
      <c r="G35" s="12"/>
      <c r="H35" s="12"/>
    </row>
    <row r="36" spans="2:8" x14ac:dyDescent="0.25">
      <c r="B36" s="12"/>
      <c r="E36" s="13"/>
      <c r="F36" s="12"/>
      <c r="G36" s="12"/>
      <c r="H36" s="12"/>
    </row>
    <row r="37" spans="2:8" x14ac:dyDescent="0.25">
      <c r="B37" s="12"/>
      <c r="E37" s="13"/>
      <c r="F37" s="12"/>
      <c r="G37" s="12"/>
      <c r="H37" s="12"/>
    </row>
    <row r="38" spans="2:8" x14ac:dyDescent="0.25">
      <c r="B38" s="12"/>
      <c r="E38" s="13"/>
      <c r="F38" s="12"/>
      <c r="G38" s="12"/>
      <c r="H38" s="12"/>
    </row>
    <row r="39" spans="2:8" x14ac:dyDescent="0.25">
      <c r="B39" s="12"/>
      <c r="E39" s="13"/>
      <c r="F39" s="12"/>
      <c r="G39" s="12"/>
      <c r="H39" s="12"/>
    </row>
    <row r="40" spans="2:8" x14ac:dyDescent="0.25">
      <c r="B40" s="12"/>
      <c r="E40" s="13"/>
      <c r="F40" s="12"/>
      <c r="G40" s="12"/>
      <c r="H40" s="12"/>
    </row>
    <row r="41" spans="2:8" x14ac:dyDescent="0.25">
      <c r="B41" s="12"/>
      <c r="E41" s="13"/>
      <c r="F41" s="12"/>
      <c r="G41" s="12"/>
      <c r="H41" s="12"/>
    </row>
    <row r="42" spans="2:8" x14ac:dyDescent="0.25">
      <c r="B42" s="12"/>
      <c r="E42" s="13"/>
      <c r="F42" s="12"/>
      <c r="G42" s="12"/>
      <c r="H42" s="12"/>
    </row>
    <row r="43" spans="2:8" x14ac:dyDescent="0.25">
      <c r="B43" s="12"/>
      <c r="E43" s="13"/>
      <c r="F43" s="12"/>
      <c r="G43" s="12"/>
      <c r="H43" s="12"/>
    </row>
    <row r="44" spans="2:8" x14ac:dyDescent="0.25">
      <c r="B44" s="12"/>
      <c r="E44" s="13"/>
      <c r="F44" s="12"/>
      <c r="G44" s="12"/>
      <c r="H44" s="12"/>
    </row>
    <row r="45" spans="2:8" x14ac:dyDescent="0.25">
      <c r="B45" s="12"/>
      <c r="E45" s="13"/>
      <c r="F45" s="12"/>
      <c r="G45" s="12"/>
      <c r="H45" s="12"/>
    </row>
    <row r="46" spans="2:8" x14ac:dyDescent="0.25">
      <c r="B46" s="12"/>
      <c r="E46" s="13"/>
      <c r="F46" s="12"/>
      <c r="G46" s="12"/>
      <c r="H46" s="12"/>
    </row>
    <row r="47" spans="2:8" x14ac:dyDescent="0.25">
      <c r="B47" s="12"/>
      <c r="E47" s="13"/>
      <c r="F47" s="12"/>
      <c r="G47" s="12"/>
      <c r="H47" s="12"/>
    </row>
    <row r="48" spans="2:8" x14ac:dyDescent="0.25">
      <c r="B48" s="12"/>
      <c r="E48" s="13"/>
      <c r="F48" s="12"/>
      <c r="G48" s="12"/>
      <c r="H4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T_virtual</vt:lpstr>
    </vt:vector>
  </TitlesOfParts>
  <Company>Ugr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Enripsc</dc:creator>
  <cp:lastModifiedBy>Usuario de Windows</cp:lastModifiedBy>
  <dcterms:created xsi:type="dcterms:W3CDTF">2012-04-09T13:46:08Z</dcterms:created>
  <dcterms:modified xsi:type="dcterms:W3CDTF">2019-01-04T08:07:10Z</dcterms:modified>
</cp:coreProperties>
</file>